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0" windowHeight="11020" activeTab="1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G47" i="5"/>
  <c r="H47" s="1"/>
  <c r="G46"/>
  <c r="H46"/>
  <c r="G45"/>
  <c r="H45" s="1"/>
  <c r="G44"/>
  <c r="H44" s="1"/>
  <c r="G43"/>
  <c r="H43" s="1"/>
  <c r="G42"/>
  <c r="H42"/>
  <c r="G41"/>
  <c r="H41" s="1"/>
  <c r="G40"/>
  <c r="H40" s="1"/>
  <c r="G39"/>
  <c r="H39" s="1"/>
  <c r="G38"/>
  <c r="H38"/>
  <c r="G37"/>
  <c r="H37" s="1"/>
  <c r="G36"/>
  <c r="H36" s="1"/>
  <c r="G35"/>
  <c r="H35" s="1"/>
  <c r="G34"/>
  <c r="H34"/>
  <c r="G33"/>
  <c r="H33" s="1"/>
  <c r="G32"/>
  <c r="H32" s="1"/>
  <c r="G31"/>
  <c r="H31" s="1"/>
  <c r="G30"/>
  <c r="H30" s="1"/>
  <c r="G29"/>
  <c r="H29" s="1"/>
  <c r="G28"/>
  <c r="H28" s="1"/>
  <c r="G27"/>
  <c r="H27"/>
  <c r="H26"/>
  <c r="G26"/>
  <c r="G25"/>
  <c r="H25" s="1"/>
  <c r="H24"/>
  <c r="G24"/>
  <c r="G23"/>
  <c r="H23"/>
  <c r="G22"/>
  <c r="H22" s="1"/>
  <c r="G21"/>
  <c r="H21" s="1"/>
  <c r="G20"/>
  <c r="H20" s="1"/>
  <c r="G19"/>
  <c r="H19"/>
  <c r="H18"/>
  <c r="G18"/>
  <c r="G17"/>
  <c r="H17" s="1"/>
  <c r="H16"/>
  <c r="G16"/>
  <c r="G15"/>
  <c r="H15"/>
  <c r="H14"/>
  <c r="G14"/>
  <c r="G13"/>
  <c r="H13" s="1"/>
  <c r="G12"/>
  <c r="H12" s="1"/>
  <c r="G11"/>
  <c r="H11"/>
  <c r="G10"/>
  <c r="H10" s="1"/>
  <c r="G9"/>
  <c r="H9" s="1"/>
  <c r="H8"/>
  <c r="G8"/>
  <c r="G7"/>
  <c r="H7"/>
  <c r="H6"/>
  <c r="G6"/>
  <c r="G5"/>
  <c r="H5" s="1"/>
  <c r="G4"/>
  <c r="H4" s="1"/>
  <c r="C1"/>
  <c r="B1"/>
  <c r="C19" i="1" s="1"/>
  <c r="H20" i="4"/>
  <c r="G20"/>
  <c r="G19"/>
  <c r="H19"/>
  <c r="G18"/>
  <c r="H18" s="1"/>
  <c r="G17"/>
  <c r="H17"/>
  <c r="G16"/>
  <c r="H16" s="1"/>
  <c r="G15"/>
  <c r="H15"/>
  <c r="G14"/>
  <c r="H14" s="1"/>
  <c r="G13"/>
  <c r="H13"/>
  <c r="G12"/>
  <c r="H12" s="1"/>
  <c r="G11"/>
  <c r="H11"/>
  <c r="H10"/>
  <c r="G10"/>
  <c r="G9"/>
  <c r="H9"/>
  <c r="H8"/>
  <c r="G8"/>
  <c r="G7"/>
  <c r="H7"/>
  <c r="G6"/>
  <c r="H6" s="1"/>
  <c r="G5"/>
  <c r="H5"/>
  <c r="G4"/>
  <c r="H4" s="1"/>
  <c r="C1"/>
  <c r="B18" i="1"/>
  <c r="B1" i="4"/>
  <c r="G21" i="3"/>
  <c r="H2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/>
  <c r="G7"/>
  <c r="H7" s="1"/>
  <c r="G6"/>
  <c r="H6" s="1"/>
  <c r="G5"/>
  <c r="H5" s="1"/>
  <c r="G4"/>
  <c r="H4"/>
  <c r="C1"/>
  <c r="B17" i="1" s="1"/>
  <c r="B1" i="3"/>
  <c r="C17" i="1" s="1"/>
  <c r="G40" i="2"/>
  <c r="H40" s="1"/>
  <c r="G39"/>
  <c r="H39" s="1"/>
  <c r="G38"/>
  <c r="H38" s="1"/>
  <c r="G37"/>
  <c r="H37" s="1"/>
  <c r="G36"/>
  <c r="H36" s="1"/>
  <c r="G35"/>
  <c r="G34"/>
  <c r="G33"/>
  <c r="H33" s="1"/>
  <c r="G32"/>
  <c r="H32" s="1"/>
  <c r="G31"/>
  <c r="H31" s="1"/>
  <c r="G30"/>
  <c r="H30" s="1"/>
  <c r="G29"/>
  <c r="H29"/>
  <c r="G28"/>
  <c r="H28" s="1"/>
  <c r="G27"/>
  <c r="H27"/>
  <c r="G26"/>
  <c r="H26" s="1"/>
  <c r="G25"/>
  <c r="H25"/>
  <c r="G24"/>
  <c r="H24" s="1"/>
  <c r="G23"/>
  <c r="H23"/>
  <c r="G22"/>
  <c r="H22" s="1"/>
  <c r="G21"/>
  <c r="G20"/>
  <c r="H20" s="1"/>
  <c r="G19"/>
  <c r="G18"/>
  <c r="G17"/>
  <c r="H17" s="1"/>
  <c r="G16"/>
  <c r="H16" s="1"/>
  <c r="G15"/>
  <c r="G14"/>
  <c r="H14" s="1"/>
  <c r="G13"/>
  <c r="G12"/>
  <c r="H12"/>
  <c r="G11"/>
  <c r="H11" s="1"/>
  <c r="G10"/>
  <c r="H10"/>
  <c r="G9"/>
  <c r="H9" s="1"/>
  <c r="G8"/>
  <c r="H8"/>
  <c r="G7"/>
  <c r="H7" s="1"/>
  <c r="G6"/>
  <c r="H6"/>
  <c r="G5"/>
  <c r="H5" s="1"/>
  <c r="G4"/>
  <c r="H35"/>
  <c r="H34"/>
  <c r="H21"/>
  <c r="H19"/>
  <c r="H18"/>
  <c r="H15"/>
  <c r="H13"/>
  <c r="H4"/>
  <c r="C18" i="1"/>
  <c r="B19"/>
  <c r="C1" i="2"/>
  <c r="B16" i="1" s="1"/>
  <c r="B1" i="2"/>
  <c r="H1" l="1"/>
  <c r="G1" s="1"/>
  <c r="E16" i="1" s="1"/>
  <c r="C16"/>
  <c r="C10" s="1"/>
  <c r="H1" i="4"/>
  <c r="G1" s="1"/>
  <c r="E18" i="1" s="1"/>
  <c r="H1" i="5"/>
  <c r="G1" s="1"/>
  <c r="E19" i="1" s="1"/>
  <c r="H1" i="3"/>
  <c r="G1" s="1"/>
  <c r="E17" i="1" s="1"/>
  <c r="A10"/>
  <c r="E10" l="1"/>
</calcChain>
</file>

<file path=xl/sharedStrings.xml><?xml version="1.0" encoding="utf-8"?>
<sst xmlns="http://schemas.openxmlformats.org/spreadsheetml/2006/main" count="151" uniqueCount="126">
  <si>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</si>
  <si>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</si>
  <si>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</si>
  <si>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</si>
  <si>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</si>
  <si>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</si>
  <si>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</si>
  <si>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</si>
  <si>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</si>
  <si>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</si>
  <si>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</si>
  <si>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</si>
  <si>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</si>
  <si>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</si>
  <si>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</si>
  <si>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</si>
  <si>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</si>
  <si>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</si>
  <si>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</si>
  <si>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</si>
  <si>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"GIORGIO PERLASCA"</t>
  </si>
  <si>
    <t>20010 BAREGGIO (MI) VIA MATTEOTTI, 35 C.F. 82004830152 C.M. MIIC86700T</t>
  </si>
  <si>
    <t>24/001 del 19/12/2019</t>
  </si>
  <si>
    <t>122/PA del 19/12/2019</t>
  </si>
  <si>
    <t>1/2/184 del 07/01/2020</t>
  </si>
  <si>
    <t>3pa del 07/01/2020</t>
  </si>
  <si>
    <t>4/1211 del 20/12/2019</t>
  </si>
  <si>
    <t>00001/B del 07/01/2020</t>
  </si>
  <si>
    <t>V3-233 del 08/01/2020</t>
  </si>
  <si>
    <t>V3-980 del 15/01/2020</t>
  </si>
  <si>
    <t>200035967 del 02/01/2020</t>
  </si>
  <si>
    <t>8720002384 del 20/01/2020</t>
  </si>
  <si>
    <t>200177/E del 15/01/2020</t>
  </si>
  <si>
    <t>1/23 del 10/01/2020</t>
  </si>
  <si>
    <t>V3-1863 del 24/01/2020</t>
  </si>
  <si>
    <t>2020-15/PU del 28/01/2020</t>
  </si>
  <si>
    <t>V3-1862 del 24/01/2020</t>
  </si>
  <si>
    <t>2010094 del 24/01/2020</t>
  </si>
  <si>
    <t>1/PA del 30/01/2020</t>
  </si>
  <si>
    <t>8720010962 del 30/01/2020</t>
  </si>
  <si>
    <t>2 del 04/02/2020</t>
  </si>
  <si>
    <t>7/23 del 04/02/2020</t>
  </si>
  <si>
    <t>1/2020/PA del 03/02/2020</t>
  </si>
  <si>
    <t>FPA 2/20 del 30/01/2020</t>
  </si>
  <si>
    <t>1010594099 del 30/01/2020</t>
  </si>
  <si>
    <t>00000095/02/2020 del 07/02/2020</t>
  </si>
  <si>
    <t>2020-19/PU del 05/02/2020</t>
  </si>
  <si>
    <t>V3-2953 del 07/02/2020</t>
  </si>
  <si>
    <t>V3-2532 del 31/01/2020</t>
  </si>
  <si>
    <t>131/E del 19/02/2020</t>
  </si>
  <si>
    <t>2/2020 del 11/03/2020</t>
  </si>
  <si>
    <t>8720023520 del 03/03/2020</t>
  </si>
  <si>
    <t>FPA 15/20 del 28/02/2020</t>
  </si>
  <si>
    <t>V3-4074 del 19/02/2020</t>
  </si>
  <si>
    <t>000520 del 29/02/2020</t>
  </si>
  <si>
    <t>200463790 del 02/03/2020</t>
  </si>
  <si>
    <t>20035/PA del 19/03/2020</t>
  </si>
  <si>
    <t>153/2020 del 18/03/2020</t>
  </si>
  <si>
    <t>20PAS0003909 del 31/03/2020</t>
  </si>
  <si>
    <t>1062/FE del 14/04/2020</t>
  </si>
  <si>
    <t>8720048109 del 20/04/2020</t>
  </si>
  <si>
    <t>1010606902 del 21/04/2020</t>
  </si>
  <si>
    <t>26/PA del 16/04/2020</t>
  </si>
  <si>
    <t>27/PA del 16/04/2020</t>
  </si>
  <si>
    <t>1157/FE del 24/04/2020</t>
  </si>
  <si>
    <t>3/2020/PA del 29/04/2020</t>
  </si>
  <si>
    <t>200842504 del 02/05/2020</t>
  </si>
  <si>
    <t>10265 del 13/05/2020</t>
  </si>
  <si>
    <t>2020.FD413.FTPA del 26/06/2020</t>
  </si>
  <si>
    <t>201232/E del 08/06/2020</t>
  </si>
  <si>
    <t>FATTPA 1_20 del 04/06/2020</t>
  </si>
  <si>
    <t>1/PA del 01/06/2020</t>
  </si>
  <si>
    <t>4/2020/PA del 20/06/2020</t>
  </si>
  <si>
    <t>4 del 04/06/2020</t>
  </si>
  <si>
    <t>2762/2020 del 30/04/2020</t>
  </si>
  <si>
    <t>20-0475 del 02/07/2020</t>
  </si>
  <si>
    <t>3 del 03/07/2020</t>
  </si>
  <si>
    <t>088/2020/PA-B del 03/07/2020</t>
  </si>
  <si>
    <t>29_2020 del 27/08/2020</t>
  </si>
  <si>
    <t>1020222050 del 03/08/2020</t>
  </si>
  <si>
    <t>1/8759 del 20/07/2020</t>
  </si>
  <si>
    <t>1010623757 del 21/07/2020</t>
  </si>
  <si>
    <t>8800 del 30/07/2020</t>
  </si>
  <si>
    <t>201337068 del 02/07/2020</t>
  </si>
  <si>
    <t>12/20 del 29/07/2020</t>
  </si>
  <si>
    <t>11872 del 08/09/2020</t>
  </si>
  <si>
    <t>102/2020 del 15/09/2020</t>
  </si>
  <si>
    <t>201709992 del 02/09/2020</t>
  </si>
  <si>
    <t>10275 del 11/09/2020</t>
  </si>
  <si>
    <t>0000541\PA del 25/09/2020</t>
  </si>
  <si>
    <t>10385 del 16/09/2020</t>
  </si>
  <si>
    <t>V3-8911 del 31/08/2020</t>
  </si>
  <si>
    <t>202247050 del 02/11/2020</t>
  </si>
  <si>
    <t>20-0702 del 30/10/2020</t>
  </si>
  <si>
    <t>V3-12361 del 28/10/2020</t>
  </si>
  <si>
    <t>2020   407 del 14/10/2020</t>
  </si>
  <si>
    <t>1020281350 del 30/09/2020</t>
  </si>
  <si>
    <t>2020.FD692.FTPA del 29/09/2020</t>
  </si>
  <si>
    <t>2763/PA/1 del 07/10/2020</t>
  </si>
  <si>
    <t>V3-11181 del 08/10/2020</t>
  </si>
  <si>
    <t>1010643295 del 21/10/2020</t>
  </si>
  <si>
    <t>6959/2020 del 26/10/2020</t>
  </si>
  <si>
    <t>2020.FD827.FTPA del 16/10/2020</t>
  </si>
  <si>
    <t>714 del 27/10/2020</t>
  </si>
  <si>
    <t>10715 del 28/10/2020</t>
  </si>
  <si>
    <t>1933411 del 23/10/2020</t>
  </si>
  <si>
    <t>2020.FD670.FTPA del 29/09/2020</t>
  </si>
  <si>
    <t>2020.FD671.FTPA del 29/09/2020</t>
  </si>
  <si>
    <t>2020.FD681.FTPA del 29/09/2020</t>
  </si>
  <si>
    <t>2020.FD682.FTPA del 29/09/2020</t>
  </si>
  <si>
    <t>2020.FD683.FTPA del 29/09/2020</t>
  </si>
  <si>
    <t>2020.FD687.FTPA del 29/09/2020</t>
  </si>
  <si>
    <t>2020.FD688.FTPA del 29/09/2020</t>
  </si>
  <si>
    <t>2020.FD689.FTPA del 29/09/2020</t>
  </si>
  <si>
    <t>2020.FD690.FTPA del 29/09/2020</t>
  </si>
  <si>
    <t>2020.FD1051.FTPA del 27/11/2020</t>
  </si>
  <si>
    <t>2020.FD1050.FTPA del 27/11/2020</t>
  </si>
  <si>
    <t>1944636 del 20/11/2020</t>
  </si>
  <si>
    <t>316 del 22/10/2020</t>
  </si>
  <si>
    <t>299 del 20/10/2020</t>
  </si>
  <si>
    <t>122/PA del 26/11/2020</t>
  </si>
  <si>
    <t>123/PA del 26/11/2020</t>
  </si>
  <si>
    <t>124/PA del 26/11/2020</t>
  </si>
  <si>
    <t>1020370735 del 14/12/2020</t>
  </si>
  <si>
    <t>2020.FD670..FTPA del 29/09/2020</t>
  </si>
  <si>
    <t>2020.FD672..FTPA del 29/09/2020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</si>
</sst>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E9" sqref="E9:F9"/>
    </sheetView>
  </sheetViews>
  <sheetFormatPr defaultColWidth="9.1796875" defaultRowHeight="14.5"/>
  <cols>
    <col min="1" max="1" width="17.54296875" style="4" customWidth="1"/>
    <col min="2" max="4" width="16.54296875" style="4" customWidth="1"/>
    <col min="5" max="5" width="14.81640625" style="4" customWidth="1"/>
    <col min="6" max="6" width="16.54296875" style="4" customWidth="1"/>
    <col min="7" max="7" width="36.54296875" style="4" customWidth="1"/>
    <col min="8" max="16384" width="9.1796875" style="4"/>
  </cols>
  <sheetData>
    <row r="1" spans="1:12">
      <c r="A1" s="3"/>
    </row>
    <row r="2" spans="1:12" ht="16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2020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6" t="s">
        <v>13</v>
      </c>
      <c r="F9" s="47"/>
    </row>
    <row r="10" spans="1:12" ht="29.25" customHeight="1" thickBot="1">
      <c r="A10" s="36">
        <f>SUM(B16:B19)</f>
        <v>105</v>
      </c>
      <c r="B10" s="37"/>
      <c r="C10" s="52">
        <f>SUM(C16:D19)</f>
        <v>138886.30999999997</v>
      </c>
      <c r="D10" s="37"/>
      <c r="E10" s="38">
        <f>('Trimestre 1'!H1+'Trimestre 2'!H1+'Trimestre 3'!H1+'Trimestre 4'!H1)/C10</f>
        <v>-14.797694531592068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36</v>
      </c>
      <c r="C16" s="44">
        <f>'Trimestre 1'!B1</f>
        <v>34868.849999999991</v>
      </c>
      <c r="D16" s="53"/>
      <c r="E16" s="44">
        <f>'Trimestre 1'!G1</f>
        <v>-27.350742855012435</v>
      </c>
      <c r="F16" s="45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10</v>
      </c>
      <c r="C17" s="44">
        <f>'Trimestre 2'!B1</f>
        <v>10629.88</v>
      </c>
      <c r="D17" s="53"/>
      <c r="E17" s="44">
        <f>'Trimestre 2'!G1</f>
        <v>-24.703099188325737</v>
      </c>
      <c r="F17" s="45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16</v>
      </c>
      <c r="C18" s="44">
        <f>'Trimestre 3'!B1</f>
        <v>28004.75</v>
      </c>
      <c r="D18" s="53"/>
      <c r="E18" s="44">
        <f>'Trimestre 3'!G1</f>
        <v>-15.115494692864605</v>
      </c>
      <c r="F18" s="45"/>
    </row>
    <row r="19" spans="1:12" ht="21.75" customHeight="1" thickBot="1">
      <c r="A19" s="24" t="s">
        <v>18</v>
      </c>
      <c r="B19" s="25">
        <f>'Trimestre 4'!C1</f>
        <v>43</v>
      </c>
      <c r="C19" s="49">
        <f>'Trimestre 4'!B1</f>
        <v>65382.829999999994</v>
      </c>
      <c r="D19" s="51"/>
      <c r="E19" s="49">
        <f>'Trimestre 4'!G1</f>
        <v>-6.356586431024783</v>
      </c>
      <c r="F19" s="50"/>
    </row>
    <row r="20" spans="1:12" ht="46.5" customHeight="1">
      <c r="A20" s="11"/>
      <c r="B20" s="12"/>
      <c r="C20" s="48"/>
      <c r="D20" s="48"/>
      <c r="E20" s="12"/>
      <c r="F20" s="12"/>
    </row>
  </sheetData>
  <sheetProtection password="CB35" sheet="1" objects="1" scenarios="1"/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29" workbookViewId="0">
      <selection activeCell="E46" sqref="E46"/>
    </sheetView>
  </sheetViews>
  <sheetFormatPr defaultRowHeight="14.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>
      <c r="B1" s="19">
        <f>SUM(B4:B40)</f>
        <v>34868.849999999991</v>
      </c>
      <c r="C1">
        <f>COUNTA(A4:A40)</f>
        <v>36</v>
      </c>
      <c r="G1" s="20">
        <f>IF(B1&lt;&gt;0,H1/B1,0)</f>
        <v>-27.350742855012435</v>
      </c>
      <c r="H1" s="19">
        <f>SUM(H4:H40)</f>
        <v>-953688.95000000007</v>
      </c>
    </row>
    <row r="3" spans="1:8" s="15" customFormat="1" ht="43.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472.73</v>
      </c>
      <c r="C4" s="17">
        <v>43870</v>
      </c>
      <c r="D4" s="17">
        <v>43840</v>
      </c>
      <c r="E4" s="17"/>
      <c r="F4" s="17"/>
      <c r="G4" s="1">
        <f>D4-C4-(F4-E4)</f>
        <v>-30</v>
      </c>
      <c r="H4" s="16">
        <f>B4*G4</f>
        <v>-14181.900000000001</v>
      </c>
    </row>
    <row r="5" spans="1:8">
      <c r="A5" s="28" t="s">
        <v>23</v>
      </c>
      <c r="B5" s="16">
        <v>2310</v>
      </c>
      <c r="C5" s="17">
        <v>43869</v>
      </c>
      <c r="D5" s="17">
        <v>43840</v>
      </c>
      <c r="E5" s="17"/>
      <c r="F5" s="17"/>
      <c r="G5" s="1">
        <f t="shared" ref="G5:G40" si="0">D5-C5-(F5-E5)</f>
        <v>-29</v>
      </c>
      <c r="H5" s="16">
        <f t="shared" ref="H5:H40" si="1">B5*G5</f>
        <v>-66990</v>
      </c>
    </row>
    <row r="6" spans="1:8">
      <c r="A6" s="28" t="s">
        <v>24</v>
      </c>
      <c r="B6" s="16">
        <v>624</v>
      </c>
      <c r="C6" s="17">
        <v>43870</v>
      </c>
      <c r="D6" s="17">
        <v>43840</v>
      </c>
      <c r="E6" s="17"/>
      <c r="F6" s="17"/>
      <c r="G6" s="1">
        <f t="shared" si="0"/>
        <v>-30</v>
      </c>
      <c r="H6" s="16">
        <f t="shared" si="1"/>
        <v>-18720</v>
      </c>
    </row>
    <row r="7" spans="1:8">
      <c r="A7" s="28" t="s">
        <v>25</v>
      </c>
      <c r="B7" s="16">
        <v>130</v>
      </c>
      <c r="C7" s="17">
        <v>43870</v>
      </c>
      <c r="D7" s="17">
        <v>43853</v>
      </c>
      <c r="E7" s="17"/>
      <c r="F7" s="17"/>
      <c r="G7" s="1">
        <f t="shared" si="0"/>
        <v>-17</v>
      </c>
      <c r="H7" s="16">
        <f t="shared" si="1"/>
        <v>-2210</v>
      </c>
    </row>
    <row r="8" spans="1:8">
      <c r="A8" s="28" t="s">
        <v>26</v>
      </c>
      <c r="B8" s="16">
        <v>5311.92</v>
      </c>
      <c r="C8" s="17">
        <v>43870</v>
      </c>
      <c r="D8" s="17">
        <v>43853</v>
      </c>
      <c r="E8" s="17"/>
      <c r="F8" s="17"/>
      <c r="G8" s="1">
        <f t="shared" si="0"/>
        <v>-17</v>
      </c>
      <c r="H8" s="16">
        <f t="shared" si="1"/>
        <v>-90302.64</v>
      </c>
    </row>
    <row r="9" spans="1:8">
      <c r="A9" s="28" t="s">
        <v>27</v>
      </c>
      <c r="B9" s="16">
        <v>630</v>
      </c>
      <c r="C9" s="17">
        <v>43860</v>
      </c>
      <c r="D9" s="17">
        <v>43853</v>
      </c>
      <c r="E9" s="17"/>
      <c r="F9" s="17"/>
      <c r="G9" s="1">
        <f t="shared" si="0"/>
        <v>-7</v>
      </c>
      <c r="H9" s="16">
        <f t="shared" si="1"/>
        <v>-4410</v>
      </c>
    </row>
    <row r="10" spans="1:8">
      <c r="A10" s="28" t="s">
        <v>28</v>
      </c>
      <c r="B10" s="16">
        <v>166.13</v>
      </c>
      <c r="C10" s="17">
        <v>43870</v>
      </c>
      <c r="D10" s="17">
        <v>43853</v>
      </c>
      <c r="E10" s="17"/>
      <c r="F10" s="17"/>
      <c r="G10" s="1">
        <f t="shared" si="0"/>
        <v>-17</v>
      </c>
      <c r="H10" s="16">
        <f t="shared" si="1"/>
        <v>-2824.21</v>
      </c>
    </row>
    <row r="11" spans="1:8">
      <c r="A11" s="28" t="s">
        <v>29</v>
      </c>
      <c r="B11" s="16">
        <v>1141.21</v>
      </c>
      <c r="C11" s="17">
        <v>43882</v>
      </c>
      <c r="D11" s="17">
        <v>43853</v>
      </c>
      <c r="E11" s="17"/>
      <c r="F11" s="17"/>
      <c r="G11" s="1">
        <f t="shared" si="0"/>
        <v>-29</v>
      </c>
      <c r="H11" s="16">
        <f t="shared" si="1"/>
        <v>-33095.090000000004</v>
      </c>
    </row>
    <row r="12" spans="1:8">
      <c r="A12" s="28" t="s">
        <v>30</v>
      </c>
      <c r="B12" s="16">
        <v>90.46</v>
      </c>
      <c r="C12" s="17">
        <v>43870</v>
      </c>
      <c r="D12" s="17">
        <v>43853</v>
      </c>
      <c r="E12" s="17"/>
      <c r="F12" s="17"/>
      <c r="G12" s="1">
        <f t="shared" si="0"/>
        <v>-17</v>
      </c>
      <c r="H12" s="16">
        <f t="shared" si="1"/>
        <v>-1537.82</v>
      </c>
    </row>
    <row r="13" spans="1:8">
      <c r="A13" s="28" t="s">
        <v>31</v>
      </c>
      <c r="B13" s="16">
        <v>57.73</v>
      </c>
      <c r="C13" s="17">
        <v>43882</v>
      </c>
      <c r="D13" s="17">
        <v>43853</v>
      </c>
      <c r="E13" s="17"/>
      <c r="F13" s="17"/>
      <c r="G13" s="1">
        <f t="shared" si="0"/>
        <v>-29</v>
      </c>
      <c r="H13" s="16">
        <f t="shared" si="1"/>
        <v>-1674.1699999999998</v>
      </c>
    </row>
    <row r="14" spans="1:8">
      <c r="A14" s="28" t="s">
        <v>32</v>
      </c>
      <c r="B14" s="16">
        <v>2146</v>
      </c>
      <c r="C14" s="17">
        <v>43882</v>
      </c>
      <c r="D14" s="17">
        <v>43853</v>
      </c>
      <c r="E14" s="17"/>
      <c r="F14" s="17"/>
      <c r="G14" s="1">
        <f t="shared" si="0"/>
        <v>-29</v>
      </c>
      <c r="H14" s="16">
        <f t="shared" si="1"/>
        <v>-62234</v>
      </c>
    </row>
    <row r="15" spans="1:8">
      <c r="A15" s="28" t="s">
        <v>33</v>
      </c>
      <c r="B15" s="16">
        <v>472</v>
      </c>
      <c r="C15" s="17">
        <v>43882</v>
      </c>
      <c r="D15" s="17">
        <v>43853</v>
      </c>
      <c r="E15" s="17"/>
      <c r="F15" s="17"/>
      <c r="G15" s="1">
        <f t="shared" si="0"/>
        <v>-29</v>
      </c>
      <c r="H15" s="16">
        <f t="shared" si="1"/>
        <v>-13688</v>
      </c>
    </row>
    <row r="16" spans="1:8">
      <c r="A16" s="28" t="s">
        <v>34</v>
      </c>
      <c r="B16" s="16">
        <v>1536.35</v>
      </c>
      <c r="C16" s="17">
        <v>43889</v>
      </c>
      <c r="D16" s="17">
        <v>43860</v>
      </c>
      <c r="E16" s="17"/>
      <c r="F16" s="17"/>
      <c r="G16" s="1">
        <f t="shared" si="0"/>
        <v>-29</v>
      </c>
      <c r="H16" s="16">
        <f t="shared" si="1"/>
        <v>-44554.149999999994</v>
      </c>
    </row>
    <row r="17" spans="1:8">
      <c r="A17" s="28" t="s">
        <v>35</v>
      </c>
      <c r="B17" s="16">
        <v>77.05</v>
      </c>
      <c r="C17" s="17">
        <v>43889</v>
      </c>
      <c r="D17" s="17">
        <v>43860</v>
      </c>
      <c r="E17" s="17"/>
      <c r="F17" s="17"/>
      <c r="G17" s="1">
        <f t="shared" si="0"/>
        <v>-29</v>
      </c>
      <c r="H17" s="16">
        <f t="shared" si="1"/>
        <v>-2234.4499999999998</v>
      </c>
    </row>
    <row r="18" spans="1:8">
      <c r="A18" s="28" t="s">
        <v>36</v>
      </c>
      <c r="B18" s="16">
        <v>82.5</v>
      </c>
      <c r="C18" s="17">
        <v>43889</v>
      </c>
      <c r="D18" s="17">
        <v>43860</v>
      </c>
      <c r="E18" s="17"/>
      <c r="F18" s="17"/>
      <c r="G18" s="1">
        <f t="shared" si="0"/>
        <v>-29</v>
      </c>
      <c r="H18" s="16">
        <f t="shared" si="1"/>
        <v>-2392.5</v>
      </c>
    </row>
    <row r="19" spans="1:8">
      <c r="A19" s="28" t="s">
        <v>37</v>
      </c>
      <c r="B19" s="16">
        <v>2720</v>
      </c>
      <c r="C19" s="17">
        <v>43889</v>
      </c>
      <c r="D19" s="17">
        <v>43860</v>
      </c>
      <c r="E19" s="17"/>
      <c r="F19" s="17"/>
      <c r="G19" s="1">
        <f t="shared" si="0"/>
        <v>-29</v>
      </c>
      <c r="H19" s="16">
        <f t="shared" si="1"/>
        <v>-78880</v>
      </c>
    </row>
    <row r="20" spans="1:8">
      <c r="A20" s="28" t="s">
        <v>38</v>
      </c>
      <c r="B20" s="16">
        <v>120</v>
      </c>
      <c r="C20" s="17">
        <v>43895</v>
      </c>
      <c r="D20" s="17">
        <v>43866</v>
      </c>
      <c r="E20" s="17"/>
      <c r="F20" s="17"/>
      <c r="G20" s="1">
        <f t="shared" si="0"/>
        <v>-29</v>
      </c>
      <c r="H20" s="16">
        <f t="shared" si="1"/>
        <v>-3480</v>
      </c>
    </row>
    <row r="21" spans="1:8">
      <c r="A21" s="28" t="s">
        <v>39</v>
      </c>
      <c r="B21" s="16">
        <v>100.34</v>
      </c>
      <c r="C21" s="17">
        <v>43895</v>
      </c>
      <c r="D21" s="17">
        <v>43866</v>
      </c>
      <c r="E21" s="17"/>
      <c r="F21" s="17"/>
      <c r="G21" s="1">
        <f t="shared" si="0"/>
        <v>-29</v>
      </c>
      <c r="H21" s="16">
        <f t="shared" si="1"/>
        <v>-2909.86</v>
      </c>
    </row>
    <row r="22" spans="1:8">
      <c r="A22" s="28" t="s">
        <v>40</v>
      </c>
      <c r="B22" s="16">
        <v>4000</v>
      </c>
      <c r="C22" s="17">
        <v>43896</v>
      </c>
      <c r="D22" s="17">
        <v>43866</v>
      </c>
      <c r="E22" s="17"/>
      <c r="F22" s="17"/>
      <c r="G22" s="1">
        <f t="shared" si="0"/>
        <v>-30</v>
      </c>
      <c r="H22" s="16">
        <f t="shared" si="1"/>
        <v>-120000</v>
      </c>
    </row>
    <row r="23" spans="1:8">
      <c r="A23" s="28" t="s">
        <v>41</v>
      </c>
      <c r="B23" s="16">
        <v>360</v>
      </c>
      <c r="C23" s="17">
        <v>43896</v>
      </c>
      <c r="D23" s="17">
        <v>43866</v>
      </c>
      <c r="E23" s="17"/>
      <c r="F23" s="17"/>
      <c r="G23" s="1">
        <f t="shared" si="0"/>
        <v>-30</v>
      </c>
      <c r="H23" s="16">
        <f t="shared" si="1"/>
        <v>-10800</v>
      </c>
    </row>
    <row r="24" spans="1:8">
      <c r="A24" s="28" t="s">
        <v>42</v>
      </c>
      <c r="B24" s="16">
        <v>3375</v>
      </c>
      <c r="C24" s="17">
        <v>43895</v>
      </c>
      <c r="D24" s="17">
        <v>43866</v>
      </c>
      <c r="E24" s="17"/>
      <c r="F24" s="17"/>
      <c r="G24" s="1">
        <f t="shared" si="0"/>
        <v>-29</v>
      </c>
      <c r="H24" s="16">
        <f t="shared" si="1"/>
        <v>-97875</v>
      </c>
    </row>
    <row r="25" spans="1:8">
      <c r="A25" s="28" t="s">
        <v>43</v>
      </c>
      <c r="B25" s="16">
        <v>645</v>
      </c>
      <c r="C25" s="17">
        <v>43895</v>
      </c>
      <c r="D25" s="17">
        <v>43866</v>
      </c>
      <c r="E25" s="17"/>
      <c r="F25" s="17"/>
      <c r="G25" s="1">
        <f t="shared" si="0"/>
        <v>-29</v>
      </c>
      <c r="H25" s="16">
        <f t="shared" si="1"/>
        <v>-18705</v>
      </c>
    </row>
    <row r="26" spans="1:8">
      <c r="A26" s="28" t="s">
        <v>44</v>
      </c>
      <c r="B26" s="16">
        <v>555.82000000000005</v>
      </c>
      <c r="C26" s="17">
        <v>43895</v>
      </c>
      <c r="D26" s="17">
        <v>43866</v>
      </c>
      <c r="E26" s="17"/>
      <c r="F26" s="17"/>
      <c r="G26" s="1">
        <f t="shared" si="0"/>
        <v>-29</v>
      </c>
      <c r="H26" s="16">
        <f t="shared" si="1"/>
        <v>-16118.78</v>
      </c>
    </row>
    <row r="27" spans="1:8">
      <c r="A27" s="28" t="s">
        <v>45</v>
      </c>
      <c r="B27" s="16">
        <v>1872</v>
      </c>
      <c r="C27" s="17">
        <v>43903</v>
      </c>
      <c r="D27" s="17">
        <v>43880</v>
      </c>
      <c r="E27" s="17"/>
      <c r="F27" s="17"/>
      <c r="G27" s="1">
        <f t="shared" si="0"/>
        <v>-23</v>
      </c>
      <c r="H27" s="16">
        <f t="shared" si="1"/>
        <v>-43056</v>
      </c>
    </row>
    <row r="28" spans="1:8">
      <c r="A28" s="28" t="s">
        <v>46</v>
      </c>
      <c r="B28" s="16">
        <v>10.57</v>
      </c>
      <c r="C28" s="17">
        <v>43897</v>
      </c>
      <c r="D28" s="17">
        <v>43880</v>
      </c>
      <c r="E28" s="17"/>
      <c r="F28" s="17"/>
      <c r="G28" s="1">
        <f t="shared" si="0"/>
        <v>-17</v>
      </c>
      <c r="H28" s="16">
        <f t="shared" si="1"/>
        <v>-179.69</v>
      </c>
    </row>
    <row r="29" spans="1:8">
      <c r="A29" s="28" t="s">
        <v>47</v>
      </c>
      <c r="B29" s="16">
        <v>139.13</v>
      </c>
      <c r="C29" s="17">
        <v>43903</v>
      </c>
      <c r="D29" s="17">
        <v>43880</v>
      </c>
      <c r="E29" s="17"/>
      <c r="F29" s="17"/>
      <c r="G29" s="1">
        <f t="shared" si="0"/>
        <v>-23</v>
      </c>
      <c r="H29" s="16">
        <f t="shared" si="1"/>
        <v>-3199.99</v>
      </c>
    </row>
    <row r="30" spans="1:8">
      <c r="A30" s="28" t="s">
        <v>48</v>
      </c>
      <c r="B30" s="16">
        <v>681.8</v>
      </c>
      <c r="C30" s="17">
        <v>43903</v>
      </c>
      <c r="D30" s="17">
        <v>43880</v>
      </c>
      <c r="E30" s="17"/>
      <c r="F30" s="17"/>
      <c r="G30" s="1">
        <f t="shared" si="0"/>
        <v>-23</v>
      </c>
      <c r="H30" s="16">
        <f t="shared" si="1"/>
        <v>-15681.4</v>
      </c>
    </row>
    <row r="31" spans="1:8">
      <c r="A31" s="28" t="s">
        <v>49</v>
      </c>
      <c r="B31" s="16">
        <v>107.43</v>
      </c>
      <c r="C31" s="17">
        <v>43924</v>
      </c>
      <c r="D31" s="17">
        <v>43907</v>
      </c>
      <c r="E31" s="17"/>
      <c r="F31" s="17"/>
      <c r="G31" s="1">
        <f t="shared" si="0"/>
        <v>-17</v>
      </c>
      <c r="H31" s="16">
        <f t="shared" si="1"/>
        <v>-1826.3100000000002</v>
      </c>
    </row>
    <row r="32" spans="1:8">
      <c r="A32" s="28" t="s">
        <v>50</v>
      </c>
      <c r="B32" s="16">
        <v>2160</v>
      </c>
      <c r="C32" s="17">
        <v>43932</v>
      </c>
      <c r="D32" s="17">
        <v>43907</v>
      </c>
      <c r="E32" s="17"/>
      <c r="F32" s="17"/>
      <c r="G32" s="1">
        <f t="shared" si="0"/>
        <v>-25</v>
      </c>
      <c r="H32" s="16">
        <f t="shared" si="1"/>
        <v>-54000</v>
      </c>
    </row>
    <row r="33" spans="1:8">
      <c r="A33" s="28" t="s">
        <v>51</v>
      </c>
      <c r="B33" s="16">
        <v>36.29</v>
      </c>
      <c r="C33" s="17">
        <v>43925</v>
      </c>
      <c r="D33" s="17">
        <v>43907</v>
      </c>
      <c r="E33" s="17"/>
      <c r="F33" s="17"/>
      <c r="G33" s="1">
        <f t="shared" si="0"/>
        <v>-18</v>
      </c>
      <c r="H33" s="16">
        <f t="shared" si="1"/>
        <v>-653.22</v>
      </c>
    </row>
    <row r="34" spans="1:8">
      <c r="A34" s="28" t="s">
        <v>52</v>
      </c>
      <c r="B34" s="16">
        <v>1150</v>
      </c>
      <c r="C34" s="17">
        <v>43984</v>
      </c>
      <c r="D34" s="17">
        <v>43907</v>
      </c>
      <c r="E34" s="17"/>
      <c r="F34" s="17"/>
      <c r="G34" s="1">
        <f t="shared" si="0"/>
        <v>-77</v>
      </c>
      <c r="H34" s="16">
        <f t="shared" si="1"/>
        <v>-88550</v>
      </c>
    </row>
    <row r="35" spans="1:8">
      <c r="A35" s="28" t="s">
        <v>53</v>
      </c>
      <c r="B35" s="16">
        <v>120.93</v>
      </c>
      <c r="C35" s="17">
        <v>43912</v>
      </c>
      <c r="D35" s="17">
        <v>43907</v>
      </c>
      <c r="E35" s="17"/>
      <c r="F35" s="17"/>
      <c r="G35" s="1">
        <f t="shared" si="0"/>
        <v>-5</v>
      </c>
      <c r="H35" s="16">
        <f t="shared" si="1"/>
        <v>-604.65000000000009</v>
      </c>
    </row>
    <row r="36" spans="1:8">
      <c r="A36" s="28" t="s">
        <v>54</v>
      </c>
      <c r="B36" s="16">
        <v>98</v>
      </c>
      <c r="C36" s="17">
        <v>43932</v>
      </c>
      <c r="D36" s="17">
        <v>43907</v>
      </c>
      <c r="E36" s="17"/>
      <c r="F36" s="17"/>
      <c r="G36" s="1">
        <f t="shared" si="0"/>
        <v>-25</v>
      </c>
      <c r="H36" s="16">
        <f t="shared" si="1"/>
        <v>-2450</v>
      </c>
    </row>
    <row r="37" spans="1:8">
      <c r="A37" s="28" t="s">
        <v>55</v>
      </c>
      <c r="B37" s="16">
        <v>90.46</v>
      </c>
      <c r="C37" s="17">
        <v>43929</v>
      </c>
      <c r="D37" s="17">
        <v>43907</v>
      </c>
      <c r="E37" s="17"/>
      <c r="F37" s="17"/>
      <c r="G37" s="1">
        <f t="shared" si="0"/>
        <v>-22</v>
      </c>
      <c r="H37" s="16">
        <f t="shared" si="1"/>
        <v>-1990.12</v>
      </c>
    </row>
    <row r="38" spans="1:8">
      <c r="A38" s="28" t="s">
        <v>56</v>
      </c>
      <c r="B38" s="16">
        <v>1008</v>
      </c>
      <c r="C38" s="17">
        <v>43940</v>
      </c>
      <c r="D38" s="17">
        <v>43915</v>
      </c>
      <c r="E38" s="17"/>
      <c r="F38" s="17"/>
      <c r="G38" s="1">
        <f t="shared" si="0"/>
        <v>-25</v>
      </c>
      <c r="H38" s="16">
        <f t="shared" si="1"/>
        <v>-25200</v>
      </c>
    </row>
    <row r="39" spans="1:8">
      <c r="A39" s="28" t="s">
        <v>57</v>
      </c>
      <c r="B39" s="16">
        <v>270</v>
      </c>
      <c r="C39" s="17">
        <v>43939</v>
      </c>
      <c r="D39" s="17">
        <v>43915</v>
      </c>
      <c r="E39" s="17"/>
      <c r="F39" s="17"/>
      <c r="G39" s="1">
        <f t="shared" si="0"/>
        <v>-24</v>
      </c>
      <c r="H39" s="16">
        <f t="shared" si="1"/>
        <v>-6480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</sheetData>
  <sheetProtection password="CB35" sheet="1" objects="1" scenarios="1"/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13" sqref="D13"/>
    </sheetView>
  </sheetViews>
  <sheetFormatPr defaultRowHeight="14.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>
      <c r="B1" s="19">
        <f>SUM(B4:B15)</f>
        <v>10629.88</v>
      </c>
      <c r="C1">
        <f>COUNTA(A4:A21)</f>
        <v>10</v>
      </c>
      <c r="G1" s="20">
        <f>IF(B1&lt;&gt;0,H1/B1,0)</f>
        <v>-24.703099188325737</v>
      </c>
      <c r="H1" s="19">
        <f>SUM(H4:H15)</f>
        <v>-262590.98</v>
      </c>
    </row>
    <row r="3" spans="1:8" s="15" customFormat="1" ht="43.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58</v>
      </c>
      <c r="B4" s="16">
        <v>50</v>
      </c>
      <c r="C4" s="17">
        <v>43957</v>
      </c>
      <c r="D4" s="17">
        <v>43929</v>
      </c>
      <c r="E4" s="17"/>
      <c r="F4" s="17"/>
      <c r="G4" s="1">
        <f>D4-C4-(F4-E4)</f>
        <v>-28</v>
      </c>
      <c r="H4" s="16">
        <f>B4*G4</f>
        <v>-1400</v>
      </c>
    </row>
    <row r="5" spans="1:8">
      <c r="A5" s="28" t="s">
        <v>59</v>
      </c>
      <c r="B5" s="16">
        <v>4575</v>
      </c>
      <c r="C5" s="17">
        <v>43972</v>
      </c>
      <c r="D5" s="17">
        <v>43944</v>
      </c>
      <c r="E5" s="17"/>
      <c r="F5" s="17"/>
      <c r="G5" s="1">
        <f t="shared" ref="G5:G15" si="0">D5-C5-(F5-E5)</f>
        <v>-28</v>
      </c>
      <c r="H5" s="16">
        <f t="shared" ref="H5:H15" si="1">B5*G5</f>
        <v>-128100</v>
      </c>
    </row>
    <row r="6" spans="1:8">
      <c r="A6" s="28" t="s">
        <v>60</v>
      </c>
      <c r="B6" s="16">
        <v>73.599999999999994</v>
      </c>
      <c r="C6" s="17">
        <v>43972</v>
      </c>
      <c r="D6" s="17">
        <v>43944</v>
      </c>
      <c r="E6" s="17"/>
      <c r="F6" s="17"/>
      <c r="G6" s="1">
        <f t="shared" si="0"/>
        <v>-28</v>
      </c>
      <c r="H6" s="16">
        <f t="shared" si="1"/>
        <v>-2060.7999999999997</v>
      </c>
    </row>
    <row r="7" spans="1:8">
      <c r="A7" s="28" t="s">
        <v>61</v>
      </c>
      <c r="B7" s="16">
        <v>555.82000000000005</v>
      </c>
      <c r="C7" s="17">
        <v>43974</v>
      </c>
      <c r="D7" s="17">
        <v>43944</v>
      </c>
      <c r="E7" s="17"/>
      <c r="F7" s="17"/>
      <c r="G7" s="1">
        <f t="shared" si="0"/>
        <v>-30</v>
      </c>
      <c r="H7" s="16">
        <f t="shared" si="1"/>
        <v>-16674.600000000002</v>
      </c>
    </row>
    <row r="8" spans="1:8">
      <c r="A8" s="28" t="s">
        <v>62</v>
      </c>
      <c r="B8" s="16">
        <v>90</v>
      </c>
      <c r="C8" s="17">
        <v>43978</v>
      </c>
      <c r="D8" s="17">
        <v>43963</v>
      </c>
      <c r="E8" s="17"/>
      <c r="F8" s="17"/>
      <c r="G8" s="1">
        <f t="shared" si="0"/>
        <v>-15</v>
      </c>
      <c r="H8" s="16">
        <f t="shared" si="1"/>
        <v>-1350</v>
      </c>
    </row>
    <row r="9" spans="1:8">
      <c r="A9" s="28" t="s">
        <v>63</v>
      </c>
      <c r="B9" s="16">
        <v>150</v>
      </c>
      <c r="C9" s="17">
        <v>43978</v>
      </c>
      <c r="D9" s="17">
        <v>43963</v>
      </c>
      <c r="E9" s="17"/>
      <c r="F9" s="17"/>
      <c r="G9" s="1">
        <f t="shared" si="0"/>
        <v>-15</v>
      </c>
      <c r="H9" s="16">
        <f t="shared" si="1"/>
        <v>-2250</v>
      </c>
    </row>
    <row r="10" spans="1:8">
      <c r="A10" s="28" t="s">
        <v>64</v>
      </c>
      <c r="B10" s="16">
        <v>1830</v>
      </c>
      <c r="C10" s="17">
        <v>43985</v>
      </c>
      <c r="D10" s="17">
        <v>43963</v>
      </c>
      <c r="E10" s="17"/>
      <c r="F10" s="17"/>
      <c r="G10" s="1">
        <f t="shared" si="0"/>
        <v>-22</v>
      </c>
      <c r="H10" s="16">
        <f t="shared" si="1"/>
        <v>-40260</v>
      </c>
    </row>
    <row r="11" spans="1:8">
      <c r="A11" s="28" t="s">
        <v>65</v>
      </c>
      <c r="B11" s="16">
        <v>900</v>
      </c>
      <c r="C11" s="17">
        <v>43985</v>
      </c>
      <c r="D11" s="17">
        <v>43963</v>
      </c>
      <c r="E11" s="17"/>
      <c r="F11" s="17"/>
      <c r="G11" s="1">
        <f t="shared" si="0"/>
        <v>-22</v>
      </c>
      <c r="H11" s="16">
        <f t="shared" si="1"/>
        <v>-19800</v>
      </c>
    </row>
    <row r="12" spans="1:8">
      <c r="A12" s="28" t="s">
        <v>66</v>
      </c>
      <c r="B12" s="16">
        <v>90.46</v>
      </c>
      <c r="C12" s="17">
        <v>43994</v>
      </c>
      <c r="D12" s="17">
        <v>43971</v>
      </c>
      <c r="E12" s="17"/>
      <c r="F12" s="17"/>
      <c r="G12" s="1">
        <f t="shared" si="0"/>
        <v>-23</v>
      </c>
      <c r="H12" s="16">
        <f t="shared" si="1"/>
        <v>-2080.58</v>
      </c>
    </row>
    <row r="13" spans="1:8">
      <c r="A13" s="28" t="s">
        <v>67</v>
      </c>
      <c r="B13" s="16">
        <v>2315</v>
      </c>
      <c r="C13" s="17">
        <v>44006</v>
      </c>
      <c r="D13" s="17">
        <v>43985</v>
      </c>
      <c r="E13" s="17"/>
      <c r="F13" s="17"/>
      <c r="G13" s="1">
        <f t="shared" si="0"/>
        <v>-21</v>
      </c>
      <c r="H13" s="16">
        <f t="shared" si="1"/>
        <v>-48615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ref="G16:G21" si="2">D16-C16-(F16-E16)</f>
        <v>0</v>
      </c>
      <c r="H16" s="16">
        <f t="shared" ref="H16:H21" si="3">B16*G16</f>
        <v>0</v>
      </c>
    </row>
    <row r="17" spans="1:8">
      <c r="A17" s="28"/>
      <c r="B17" s="16"/>
      <c r="C17" s="18"/>
      <c r="D17" s="18"/>
      <c r="E17" s="17"/>
      <c r="F17" s="17"/>
      <c r="G17" s="1">
        <f t="shared" si="2"/>
        <v>0</v>
      </c>
      <c r="H17" s="16">
        <f t="shared" si="3"/>
        <v>0</v>
      </c>
    </row>
    <row r="18" spans="1:8">
      <c r="A18" s="28"/>
      <c r="B18" s="16"/>
      <c r="C18" s="17"/>
      <c r="D18" s="17"/>
      <c r="E18" s="17"/>
      <c r="F18" s="17"/>
      <c r="G18" s="1">
        <f t="shared" si="2"/>
        <v>0</v>
      </c>
      <c r="H18" s="16">
        <f t="shared" si="3"/>
        <v>0</v>
      </c>
    </row>
    <row r="19" spans="1:8">
      <c r="A19" s="28"/>
      <c r="B19" s="16"/>
      <c r="C19" s="17"/>
      <c r="D19" s="17"/>
      <c r="E19" s="17"/>
      <c r="F19" s="17"/>
      <c r="G19" s="1">
        <f t="shared" si="2"/>
        <v>0</v>
      </c>
      <c r="H19" s="16">
        <f t="shared" si="3"/>
        <v>0</v>
      </c>
    </row>
    <row r="20" spans="1:8">
      <c r="A20" s="28"/>
      <c r="B20" s="16"/>
      <c r="C20" s="17"/>
      <c r="D20" s="17"/>
      <c r="E20" s="17"/>
      <c r="F20" s="17"/>
      <c r="G20" s="1">
        <f t="shared" si="2"/>
        <v>0</v>
      </c>
      <c r="H20" s="16">
        <f t="shared" si="3"/>
        <v>0</v>
      </c>
    </row>
    <row r="21" spans="1:8">
      <c r="A21" s="28"/>
      <c r="B21" s="16"/>
      <c r="C21" s="18"/>
      <c r="D21" s="18"/>
      <c r="E21" s="17"/>
      <c r="F21" s="17"/>
      <c r="G21" s="1">
        <f t="shared" si="2"/>
        <v>0</v>
      </c>
      <c r="H21" s="16">
        <f t="shared" si="3"/>
        <v>0</v>
      </c>
    </row>
  </sheetData>
  <sheetProtection password="CB35" sheet="1" objects="1" scenarios="1"/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D19" sqref="D19"/>
    </sheetView>
  </sheetViews>
  <sheetFormatPr defaultRowHeight="14.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>
      <c r="B1" s="19">
        <f>SUM(B4:B20)</f>
        <v>28004.75</v>
      </c>
      <c r="C1">
        <f>COUNTA(A4:A20)</f>
        <v>16</v>
      </c>
      <c r="G1" s="20">
        <f>IF(B1&lt;&gt;0,H1/B1,0)</f>
        <v>-15.115494692864605</v>
      </c>
      <c r="H1" s="19">
        <f>SUM(H4:H20)</f>
        <v>-423305.65</v>
      </c>
    </row>
    <row r="3" spans="1:8" s="15" customFormat="1" ht="43.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68</v>
      </c>
      <c r="B4" s="16">
        <v>1613.2</v>
      </c>
      <c r="C4" s="17">
        <v>44048</v>
      </c>
      <c r="D4" s="17">
        <v>44022</v>
      </c>
      <c r="E4" s="17"/>
      <c r="F4" s="17"/>
      <c r="G4" s="1">
        <f>D4-C4-(F4-E4)</f>
        <v>-26</v>
      </c>
      <c r="H4" s="16">
        <f>B4*G4</f>
        <v>-41943.200000000004</v>
      </c>
    </row>
    <row r="5" spans="1:8">
      <c r="A5" s="28" t="s">
        <v>69</v>
      </c>
      <c r="B5" s="16">
        <v>200</v>
      </c>
      <c r="C5" s="17">
        <v>44024</v>
      </c>
      <c r="D5" s="17">
        <v>44022</v>
      </c>
      <c r="E5" s="17"/>
      <c r="F5" s="17"/>
      <c r="G5" s="1">
        <f t="shared" ref="G5:G20" si="0">D5-C5-(F5-E5)</f>
        <v>-2</v>
      </c>
      <c r="H5" s="16">
        <f t="shared" ref="H5:H20" si="1">B5*G5</f>
        <v>-400</v>
      </c>
    </row>
    <row r="6" spans="1:8">
      <c r="A6" s="28" t="s">
        <v>70</v>
      </c>
      <c r="B6" s="16">
        <v>372</v>
      </c>
      <c r="C6" s="17">
        <v>44024</v>
      </c>
      <c r="D6" s="17">
        <v>44022</v>
      </c>
      <c r="E6" s="17"/>
      <c r="F6" s="17"/>
      <c r="G6" s="1">
        <f t="shared" si="0"/>
        <v>-2</v>
      </c>
      <c r="H6" s="16">
        <f t="shared" si="1"/>
        <v>-744</v>
      </c>
    </row>
    <row r="7" spans="1:8">
      <c r="A7" s="28" t="s">
        <v>71</v>
      </c>
      <c r="B7" s="16">
        <v>3444</v>
      </c>
      <c r="C7" s="17">
        <v>44024</v>
      </c>
      <c r="D7" s="17">
        <v>44022</v>
      </c>
      <c r="E7" s="17"/>
      <c r="F7" s="17"/>
      <c r="G7" s="1">
        <f t="shared" si="0"/>
        <v>-2</v>
      </c>
      <c r="H7" s="16">
        <f t="shared" si="1"/>
        <v>-6888</v>
      </c>
    </row>
    <row r="8" spans="1:8">
      <c r="A8" s="28" t="s">
        <v>72</v>
      </c>
      <c r="B8" s="16">
        <v>1260</v>
      </c>
      <c r="C8" s="17">
        <v>44038</v>
      </c>
      <c r="D8" s="17">
        <v>44022</v>
      </c>
      <c r="E8" s="17"/>
      <c r="F8" s="17"/>
      <c r="G8" s="1">
        <f t="shared" si="0"/>
        <v>-16</v>
      </c>
      <c r="H8" s="16">
        <f t="shared" si="1"/>
        <v>-20160</v>
      </c>
    </row>
    <row r="9" spans="1:8">
      <c r="A9" s="28" t="s">
        <v>73</v>
      </c>
      <c r="B9" s="16">
        <v>1418</v>
      </c>
      <c r="C9" s="17">
        <v>44024</v>
      </c>
      <c r="D9" s="17">
        <v>44022</v>
      </c>
      <c r="E9" s="17"/>
      <c r="F9" s="17"/>
      <c r="G9" s="1">
        <f t="shared" si="0"/>
        <v>-2</v>
      </c>
      <c r="H9" s="16">
        <f t="shared" si="1"/>
        <v>-2836</v>
      </c>
    </row>
    <row r="10" spans="1:8">
      <c r="A10" s="28" t="s">
        <v>74</v>
      </c>
      <c r="B10" s="16">
        <v>1433.6</v>
      </c>
      <c r="C10" s="17">
        <v>44024</v>
      </c>
      <c r="D10" s="17">
        <v>44022</v>
      </c>
      <c r="E10" s="17"/>
      <c r="F10" s="17"/>
      <c r="G10" s="1">
        <f t="shared" si="0"/>
        <v>-2</v>
      </c>
      <c r="H10" s="16">
        <f t="shared" si="1"/>
        <v>-2867.2</v>
      </c>
    </row>
    <row r="11" spans="1:8">
      <c r="A11" s="28" t="s">
        <v>75</v>
      </c>
      <c r="B11" s="16">
        <v>467</v>
      </c>
      <c r="C11" s="17">
        <v>44048</v>
      </c>
      <c r="D11" s="17">
        <v>44022</v>
      </c>
      <c r="E11" s="17"/>
      <c r="F11" s="17"/>
      <c r="G11" s="1">
        <f t="shared" si="0"/>
        <v>-26</v>
      </c>
      <c r="H11" s="16">
        <f t="shared" si="1"/>
        <v>-12142</v>
      </c>
    </row>
    <row r="12" spans="1:8">
      <c r="A12" s="28" t="s">
        <v>76</v>
      </c>
      <c r="B12" s="16">
        <v>4480</v>
      </c>
      <c r="C12" s="17">
        <v>44048</v>
      </c>
      <c r="D12" s="17">
        <v>44022</v>
      </c>
      <c r="E12" s="17"/>
      <c r="F12" s="17"/>
      <c r="G12" s="1">
        <f t="shared" si="0"/>
        <v>-26</v>
      </c>
      <c r="H12" s="16">
        <f t="shared" si="1"/>
        <v>-116480</v>
      </c>
    </row>
    <row r="13" spans="1:8">
      <c r="A13" s="28" t="s">
        <v>77</v>
      </c>
      <c r="B13" s="16">
        <v>106.56</v>
      </c>
      <c r="C13" s="17">
        <v>44055</v>
      </c>
      <c r="D13" s="17">
        <v>44036</v>
      </c>
      <c r="E13" s="17"/>
      <c r="F13" s="17"/>
      <c r="G13" s="1">
        <f t="shared" si="0"/>
        <v>-19</v>
      </c>
      <c r="H13" s="16">
        <f t="shared" si="1"/>
        <v>-2024.64</v>
      </c>
    </row>
    <row r="14" spans="1:8">
      <c r="A14" s="28" t="s">
        <v>78</v>
      </c>
      <c r="B14" s="16">
        <v>255</v>
      </c>
      <c r="C14" s="17">
        <v>44105</v>
      </c>
      <c r="D14" s="17">
        <v>44096</v>
      </c>
      <c r="E14" s="17"/>
      <c r="F14" s="17"/>
      <c r="G14" s="1">
        <f t="shared" si="0"/>
        <v>-9</v>
      </c>
      <c r="H14" s="16">
        <f t="shared" si="1"/>
        <v>-2295</v>
      </c>
    </row>
    <row r="15" spans="1:8">
      <c r="A15" s="28" t="s">
        <v>79</v>
      </c>
      <c r="B15" s="16">
        <v>31.91</v>
      </c>
      <c r="C15" s="17">
        <v>44105</v>
      </c>
      <c r="D15" s="17">
        <v>44096</v>
      </c>
      <c r="E15" s="17"/>
      <c r="F15" s="17"/>
      <c r="G15" s="1">
        <f t="shared" si="0"/>
        <v>-9</v>
      </c>
      <c r="H15" s="16">
        <f t="shared" si="1"/>
        <v>-287.19</v>
      </c>
    </row>
    <row r="16" spans="1:8">
      <c r="A16" s="28" t="s">
        <v>80</v>
      </c>
      <c r="B16" s="16">
        <v>2288.1999999999998</v>
      </c>
      <c r="C16" s="17">
        <v>44071</v>
      </c>
      <c r="D16" s="17">
        <v>44096</v>
      </c>
      <c r="E16" s="17"/>
      <c r="F16" s="17"/>
      <c r="G16" s="1">
        <f t="shared" si="0"/>
        <v>25</v>
      </c>
      <c r="H16" s="16">
        <f t="shared" si="1"/>
        <v>57204.999999999993</v>
      </c>
    </row>
    <row r="17" spans="1:8">
      <c r="A17" s="28" t="s">
        <v>81</v>
      </c>
      <c r="B17" s="16">
        <v>555.82000000000005</v>
      </c>
      <c r="C17" s="17">
        <v>44071</v>
      </c>
      <c r="D17" s="17">
        <v>44096</v>
      </c>
      <c r="E17" s="17"/>
      <c r="F17" s="17"/>
      <c r="G17" s="1">
        <f t="shared" si="0"/>
        <v>25</v>
      </c>
      <c r="H17" s="16">
        <f t="shared" si="1"/>
        <v>13895.500000000002</v>
      </c>
    </row>
    <row r="18" spans="1:8">
      <c r="A18" s="28" t="s">
        <v>82</v>
      </c>
      <c r="B18" s="16">
        <v>9989</v>
      </c>
      <c r="C18" s="17">
        <v>44125</v>
      </c>
      <c r="D18" s="17">
        <v>44096</v>
      </c>
      <c r="E18" s="17"/>
      <c r="F18" s="17"/>
      <c r="G18" s="1">
        <f t="shared" si="0"/>
        <v>-29</v>
      </c>
      <c r="H18" s="16">
        <f t="shared" si="1"/>
        <v>-289681</v>
      </c>
    </row>
    <row r="19" spans="1:8">
      <c r="A19" s="28" t="s">
        <v>83</v>
      </c>
      <c r="B19" s="16">
        <v>90.46</v>
      </c>
      <c r="C19" s="17">
        <v>44048</v>
      </c>
      <c r="D19" s="17">
        <v>44096</v>
      </c>
      <c r="E19" s="17"/>
      <c r="F19" s="17"/>
      <c r="G19" s="1">
        <f t="shared" si="0"/>
        <v>48</v>
      </c>
      <c r="H19" s="16">
        <f t="shared" si="1"/>
        <v>4342.08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</sheetData>
  <sheetProtection password="CB35" sheet="1" objects="1" scenarios="1"/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topLeftCell="A24" workbookViewId="0">
      <selection activeCell="D36" sqref="D36"/>
    </sheetView>
  </sheetViews>
  <sheetFormatPr defaultRowHeight="14.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>
      <c r="B1" s="19">
        <f>SUM(B4:B47)</f>
        <v>65382.829999999994</v>
      </c>
      <c r="C1">
        <f>COUNTA(A4:A47)</f>
        <v>43</v>
      </c>
      <c r="G1" s="20">
        <f>IF(B1&lt;&gt;0,H1/B1,0)</f>
        <v>-6.356586431024783</v>
      </c>
      <c r="H1" s="19">
        <f>SUM(H4:H47)</f>
        <v>-415611.6100000001</v>
      </c>
    </row>
    <row r="3" spans="1:8" s="15" customFormat="1" ht="43.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84</v>
      </c>
      <c r="B4" s="16">
        <v>1872.75</v>
      </c>
      <c r="C4" s="17">
        <v>44125</v>
      </c>
      <c r="D4" s="17">
        <v>44112</v>
      </c>
      <c r="E4" s="17"/>
      <c r="F4" s="17"/>
      <c r="G4" s="1">
        <f>D4-C4-(F4-E4)</f>
        <v>-13</v>
      </c>
      <c r="H4" s="16">
        <f>B4*G4</f>
        <v>-24345.75</v>
      </c>
    </row>
    <row r="5" spans="1:8">
      <c r="A5" s="28" t="s">
        <v>85</v>
      </c>
      <c r="B5" s="16">
        <v>4336.2</v>
      </c>
      <c r="C5" s="17">
        <v>44143</v>
      </c>
      <c r="D5" s="17">
        <v>44124</v>
      </c>
      <c r="E5" s="17"/>
      <c r="F5" s="17"/>
      <c r="G5" s="1">
        <f t="shared" ref="G5:G47" si="0">D5-C5-(F5-E5)</f>
        <v>-19</v>
      </c>
      <c r="H5" s="16">
        <f t="shared" ref="H5:H47" si="1">B5*G5</f>
        <v>-82387.8</v>
      </c>
    </row>
    <row r="6" spans="1:8">
      <c r="A6" s="28" t="s">
        <v>86</v>
      </c>
      <c r="B6" s="16">
        <v>1841.19</v>
      </c>
      <c r="C6" s="17">
        <v>44142</v>
      </c>
      <c r="D6" s="17">
        <v>44124</v>
      </c>
      <c r="E6" s="17"/>
      <c r="F6" s="17"/>
      <c r="G6" s="1">
        <f t="shared" si="0"/>
        <v>-18</v>
      </c>
      <c r="H6" s="16">
        <f t="shared" si="1"/>
        <v>-33141.42</v>
      </c>
    </row>
    <row r="7" spans="1:8">
      <c r="A7" s="28" t="s">
        <v>87</v>
      </c>
      <c r="B7" s="16">
        <v>90.46</v>
      </c>
      <c r="C7" s="17">
        <v>44134</v>
      </c>
      <c r="D7" s="17">
        <v>44124</v>
      </c>
      <c r="E7" s="17"/>
      <c r="F7" s="17"/>
      <c r="G7" s="1">
        <f t="shared" si="0"/>
        <v>-10</v>
      </c>
      <c r="H7" s="16">
        <f t="shared" si="1"/>
        <v>-904.59999999999991</v>
      </c>
    </row>
    <row r="8" spans="1:8">
      <c r="A8" s="28" t="s">
        <v>88</v>
      </c>
      <c r="B8" s="16">
        <v>4719.05</v>
      </c>
      <c r="C8" s="17">
        <v>44134</v>
      </c>
      <c r="D8" s="17">
        <v>44124</v>
      </c>
      <c r="E8" s="17"/>
      <c r="F8" s="17"/>
      <c r="G8" s="1">
        <f t="shared" si="0"/>
        <v>-10</v>
      </c>
      <c r="H8" s="16">
        <f t="shared" si="1"/>
        <v>-47190.5</v>
      </c>
    </row>
    <row r="9" spans="1:8">
      <c r="A9" s="28" t="s">
        <v>89</v>
      </c>
      <c r="B9" s="16">
        <v>522.5</v>
      </c>
      <c r="C9" s="17">
        <v>44143</v>
      </c>
      <c r="D9" s="17">
        <v>44124</v>
      </c>
      <c r="E9" s="17"/>
      <c r="F9" s="17"/>
      <c r="G9" s="1">
        <f t="shared" si="0"/>
        <v>-19</v>
      </c>
      <c r="H9" s="16">
        <f t="shared" si="1"/>
        <v>-9927.5</v>
      </c>
    </row>
    <row r="10" spans="1:8">
      <c r="A10" s="28" t="s">
        <v>90</v>
      </c>
      <c r="B10" s="16">
        <v>1306</v>
      </c>
      <c r="C10" s="17">
        <v>44143</v>
      </c>
      <c r="D10" s="17">
        <v>44124</v>
      </c>
      <c r="E10" s="17"/>
      <c r="F10" s="17"/>
      <c r="G10" s="1">
        <f t="shared" si="0"/>
        <v>-19</v>
      </c>
      <c r="H10" s="16">
        <f t="shared" si="1"/>
        <v>-24814</v>
      </c>
    </row>
    <row r="11" spans="1:8">
      <c r="A11" s="28" t="s">
        <v>91</v>
      </c>
      <c r="B11" s="16">
        <v>15.1</v>
      </c>
      <c r="C11" s="17">
        <v>44134</v>
      </c>
      <c r="D11" s="17">
        <v>44124</v>
      </c>
      <c r="E11" s="17"/>
      <c r="F11" s="17"/>
      <c r="G11" s="1">
        <f t="shared" si="0"/>
        <v>-10</v>
      </c>
      <c r="H11" s="16">
        <f t="shared" si="1"/>
        <v>-151</v>
      </c>
    </row>
    <row r="12" spans="1:8">
      <c r="A12" s="28" t="s">
        <v>92</v>
      </c>
      <c r="B12" s="16">
        <v>90.46</v>
      </c>
      <c r="C12" s="17">
        <v>44184</v>
      </c>
      <c r="D12" s="17">
        <v>44167</v>
      </c>
      <c r="E12" s="17"/>
      <c r="F12" s="17"/>
      <c r="G12" s="1">
        <f t="shared" si="0"/>
        <v>-17</v>
      </c>
      <c r="H12" s="16">
        <f t="shared" si="1"/>
        <v>-1537.82</v>
      </c>
    </row>
    <row r="13" spans="1:8">
      <c r="A13" s="28" t="s">
        <v>93</v>
      </c>
      <c r="B13" s="16">
        <v>1109.5</v>
      </c>
      <c r="C13" s="17">
        <v>44184</v>
      </c>
      <c r="D13" s="17">
        <v>44167</v>
      </c>
      <c r="E13" s="17"/>
      <c r="F13" s="17"/>
      <c r="G13" s="1">
        <f t="shared" si="0"/>
        <v>-17</v>
      </c>
      <c r="H13" s="16">
        <f t="shared" si="1"/>
        <v>-18861.5</v>
      </c>
    </row>
    <row r="14" spans="1:8">
      <c r="A14" s="28" t="s">
        <v>94</v>
      </c>
      <c r="B14" s="16">
        <v>753.03</v>
      </c>
      <c r="C14" s="17">
        <v>44184</v>
      </c>
      <c r="D14" s="17">
        <v>44167</v>
      </c>
      <c r="E14" s="17"/>
      <c r="F14" s="17"/>
      <c r="G14" s="1">
        <f t="shared" si="0"/>
        <v>-17</v>
      </c>
      <c r="H14" s="16">
        <f t="shared" si="1"/>
        <v>-12801.51</v>
      </c>
    </row>
    <row r="15" spans="1:8">
      <c r="A15" s="28" t="s">
        <v>95</v>
      </c>
      <c r="B15" s="16">
        <v>3431.41</v>
      </c>
      <c r="C15" s="17">
        <v>44174</v>
      </c>
      <c r="D15" s="17">
        <v>44167</v>
      </c>
      <c r="E15" s="17"/>
      <c r="F15" s="17"/>
      <c r="G15" s="1">
        <f t="shared" si="0"/>
        <v>-7</v>
      </c>
      <c r="H15" s="16">
        <f t="shared" si="1"/>
        <v>-24019.87</v>
      </c>
    </row>
    <row r="16" spans="1:8">
      <c r="A16" s="28" t="s">
        <v>95</v>
      </c>
      <c r="B16" s="16">
        <v>1418.59</v>
      </c>
      <c r="C16" s="17">
        <v>44174</v>
      </c>
      <c r="D16" s="17">
        <v>44167</v>
      </c>
      <c r="E16" s="17"/>
      <c r="F16" s="17"/>
      <c r="G16" s="1">
        <f t="shared" si="0"/>
        <v>-7</v>
      </c>
      <c r="H16" s="16">
        <f t="shared" si="1"/>
        <v>-9930.1299999999992</v>
      </c>
    </row>
    <row r="17" spans="1:8">
      <c r="A17" s="28" t="s">
        <v>96</v>
      </c>
      <c r="B17" s="16">
        <v>87.17</v>
      </c>
      <c r="C17" s="17">
        <v>44155</v>
      </c>
      <c r="D17" s="17">
        <v>44167</v>
      </c>
      <c r="E17" s="17"/>
      <c r="F17" s="17"/>
      <c r="G17" s="1">
        <f t="shared" si="0"/>
        <v>12</v>
      </c>
      <c r="H17" s="16">
        <f t="shared" si="1"/>
        <v>1046.04</v>
      </c>
    </row>
    <row r="18" spans="1:8">
      <c r="A18" s="28" t="s">
        <v>97</v>
      </c>
      <c r="B18" s="16">
        <v>246.6</v>
      </c>
      <c r="C18" s="17">
        <v>44171</v>
      </c>
      <c r="D18" s="17">
        <v>44167</v>
      </c>
      <c r="E18" s="17"/>
      <c r="F18" s="17"/>
      <c r="G18" s="1">
        <f t="shared" si="0"/>
        <v>-4</v>
      </c>
      <c r="H18" s="16">
        <f t="shared" si="1"/>
        <v>-986.4</v>
      </c>
    </row>
    <row r="19" spans="1:8">
      <c r="A19" s="28" t="s">
        <v>98</v>
      </c>
      <c r="B19" s="16">
        <v>658.5</v>
      </c>
      <c r="C19" s="17">
        <v>44171</v>
      </c>
      <c r="D19" s="17">
        <v>44167</v>
      </c>
      <c r="E19" s="17"/>
      <c r="F19" s="17"/>
      <c r="G19" s="1">
        <f t="shared" si="0"/>
        <v>-4</v>
      </c>
      <c r="H19" s="16">
        <f t="shared" si="1"/>
        <v>-2634</v>
      </c>
    </row>
    <row r="20" spans="1:8">
      <c r="A20" s="28" t="s">
        <v>99</v>
      </c>
      <c r="B20" s="16">
        <v>44.98</v>
      </c>
      <c r="C20" s="17">
        <v>44174</v>
      </c>
      <c r="D20" s="17">
        <v>44167</v>
      </c>
      <c r="E20" s="17"/>
      <c r="F20" s="17"/>
      <c r="G20" s="1">
        <f t="shared" si="0"/>
        <v>-7</v>
      </c>
      <c r="H20" s="16">
        <f t="shared" si="1"/>
        <v>-314.85999999999996</v>
      </c>
    </row>
    <row r="21" spans="1:8">
      <c r="A21" s="28" t="s">
        <v>100</v>
      </c>
      <c r="B21" s="16">
        <v>555.82000000000005</v>
      </c>
      <c r="C21" s="17">
        <v>44174</v>
      </c>
      <c r="D21" s="17">
        <v>44167</v>
      </c>
      <c r="E21" s="17"/>
      <c r="F21" s="17"/>
      <c r="G21" s="1">
        <f t="shared" si="0"/>
        <v>-7</v>
      </c>
      <c r="H21" s="16">
        <f t="shared" si="1"/>
        <v>-3890.7400000000002</v>
      </c>
    </row>
    <row r="22" spans="1:8">
      <c r="A22" s="28" t="s">
        <v>101</v>
      </c>
      <c r="B22" s="16">
        <v>1395.76</v>
      </c>
      <c r="C22" s="17">
        <v>44184</v>
      </c>
      <c r="D22" s="17">
        <v>44167</v>
      </c>
      <c r="E22" s="17"/>
      <c r="F22" s="17"/>
      <c r="G22" s="1">
        <f t="shared" si="0"/>
        <v>-17</v>
      </c>
      <c r="H22" s="16">
        <f t="shared" si="1"/>
        <v>-23727.919999999998</v>
      </c>
    </row>
    <row r="23" spans="1:8">
      <c r="A23" s="28" t="s">
        <v>102</v>
      </c>
      <c r="B23" s="16">
        <v>3753.86</v>
      </c>
      <c r="C23" s="17">
        <v>44171</v>
      </c>
      <c r="D23" s="17">
        <v>44167</v>
      </c>
      <c r="E23" s="17"/>
      <c r="F23" s="17"/>
      <c r="G23" s="1">
        <f t="shared" si="0"/>
        <v>-4</v>
      </c>
      <c r="H23" s="16">
        <f t="shared" si="1"/>
        <v>-15015.44</v>
      </c>
    </row>
    <row r="24" spans="1:8">
      <c r="A24" s="28" t="s">
        <v>103</v>
      </c>
      <c r="B24" s="16">
        <v>2310</v>
      </c>
      <c r="C24" s="17">
        <v>44183</v>
      </c>
      <c r="D24" s="17">
        <v>44169</v>
      </c>
      <c r="E24" s="17"/>
      <c r="F24" s="17"/>
      <c r="G24" s="1">
        <f t="shared" si="0"/>
        <v>-14</v>
      </c>
      <c r="H24" s="16">
        <f t="shared" si="1"/>
        <v>-32340</v>
      </c>
    </row>
    <row r="25" spans="1:8">
      <c r="A25" s="28" t="s">
        <v>104</v>
      </c>
      <c r="B25" s="16">
        <v>1488</v>
      </c>
      <c r="C25" s="17">
        <v>44183</v>
      </c>
      <c r="D25" s="17">
        <v>44169</v>
      </c>
      <c r="E25" s="17"/>
      <c r="F25" s="17"/>
      <c r="G25" s="1">
        <f t="shared" si="0"/>
        <v>-14</v>
      </c>
      <c r="H25" s="16">
        <f t="shared" si="1"/>
        <v>-20832</v>
      </c>
    </row>
    <row r="26" spans="1:8">
      <c r="A26" s="28" t="s">
        <v>105</v>
      </c>
      <c r="B26" s="16">
        <v>699.98</v>
      </c>
      <c r="C26" s="17">
        <v>44174</v>
      </c>
      <c r="D26" s="17">
        <v>44169</v>
      </c>
      <c r="E26" s="17"/>
      <c r="F26" s="17"/>
      <c r="G26" s="1">
        <f t="shared" si="0"/>
        <v>-5</v>
      </c>
      <c r="H26" s="16">
        <f t="shared" si="1"/>
        <v>-3499.9</v>
      </c>
    </row>
    <row r="27" spans="1:8">
      <c r="A27" s="28" t="s">
        <v>106</v>
      </c>
      <c r="B27" s="16">
        <v>1750</v>
      </c>
      <c r="C27" s="17">
        <v>44155</v>
      </c>
      <c r="D27" s="17">
        <v>44169</v>
      </c>
      <c r="E27" s="17"/>
      <c r="F27" s="17"/>
      <c r="G27" s="1">
        <f t="shared" si="0"/>
        <v>14</v>
      </c>
      <c r="H27" s="16">
        <f t="shared" si="1"/>
        <v>24500</v>
      </c>
    </row>
    <row r="28" spans="1:8">
      <c r="A28" s="28" t="s">
        <v>107</v>
      </c>
      <c r="B28" s="16">
        <v>1750</v>
      </c>
      <c r="C28" s="17">
        <v>44155</v>
      </c>
      <c r="D28" s="17">
        <v>44169</v>
      </c>
      <c r="E28" s="17"/>
      <c r="F28" s="17"/>
      <c r="G28" s="1">
        <f t="shared" si="0"/>
        <v>14</v>
      </c>
      <c r="H28" s="16">
        <f t="shared" si="1"/>
        <v>24500</v>
      </c>
    </row>
    <row r="29" spans="1:8">
      <c r="A29" s="28" t="s">
        <v>108</v>
      </c>
      <c r="B29" s="16">
        <v>2580</v>
      </c>
      <c r="C29" s="17">
        <v>44155</v>
      </c>
      <c r="D29" s="17">
        <v>44169</v>
      </c>
      <c r="E29" s="17"/>
      <c r="F29" s="17"/>
      <c r="G29" s="1">
        <f t="shared" si="0"/>
        <v>14</v>
      </c>
      <c r="H29" s="16">
        <f t="shared" si="1"/>
        <v>36120</v>
      </c>
    </row>
    <row r="30" spans="1:8">
      <c r="A30" s="28" t="s">
        <v>109</v>
      </c>
      <c r="B30" s="16">
        <v>2580</v>
      </c>
      <c r="C30" s="17">
        <v>44155</v>
      </c>
      <c r="D30" s="17">
        <v>44169</v>
      </c>
      <c r="E30" s="17"/>
      <c r="F30" s="17"/>
      <c r="G30" s="1">
        <f t="shared" si="0"/>
        <v>14</v>
      </c>
      <c r="H30" s="16">
        <f t="shared" si="1"/>
        <v>36120</v>
      </c>
    </row>
    <row r="31" spans="1:8">
      <c r="A31" s="28" t="s">
        <v>110</v>
      </c>
      <c r="B31" s="16">
        <v>2580</v>
      </c>
      <c r="C31" s="17">
        <v>44156</v>
      </c>
      <c r="D31" s="17">
        <v>44169</v>
      </c>
      <c r="E31" s="17"/>
      <c r="F31" s="17"/>
      <c r="G31" s="1">
        <f t="shared" si="0"/>
        <v>13</v>
      </c>
      <c r="H31" s="16">
        <f t="shared" si="1"/>
        <v>33540</v>
      </c>
    </row>
    <row r="32" spans="1:8">
      <c r="A32" s="28" t="s">
        <v>111</v>
      </c>
      <c r="B32" s="16">
        <v>1750</v>
      </c>
      <c r="C32" s="17">
        <v>44156</v>
      </c>
      <c r="D32" s="17">
        <v>44169</v>
      </c>
      <c r="E32" s="17"/>
      <c r="F32" s="17"/>
      <c r="G32" s="1">
        <f t="shared" si="0"/>
        <v>13</v>
      </c>
      <c r="H32" s="16">
        <f t="shared" si="1"/>
        <v>22750</v>
      </c>
    </row>
    <row r="33" spans="1:8">
      <c r="A33" s="28" t="s">
        <v>112</v>
      </c>
      <c r="B33" s="16">
        <v>1750</v>
      </c>
      <c r="C33" s="17">
        <v>44156</v>
      </c>
      <c r="D33" s="17">
        <v>44169</v>
      </c>
      <c r="E33" s="17"/>
      <c r="F33" s="17"/>
      <c r="G33" s="1">
        <f t="shared" si="0"/>
        <v>13</v>
      </c>
      <c r="H33" s="16">
        <f t="shared" si="1"/>
        <v>22750</v>
      </c>
    </row>
    <row r="34" spans="1:8">
      <c r="A34" s="28" t="s">
        <v>113</v>
      </c>
      <c r="B34" s="16">
        <v>1750</v>
      </c>
      <c r="C34" s="17">
        <v>44156</v>
      </c>
      <c r="D34" s="17">
        <v>44169</v>
      </c>
      <c r="E34" s="17"/>
      <c r="F34" s="17"/>
      <c r="G34" s="1">
        <f t="shared" si="0"/>
        <v>13</v>
      </c>
      <c r="H34" s="16">
        <f t="shared" si="1"/>
        <v>22750</v>
      </c>
    </row>
    <row r="35" spans="1:8">
      <c r="A35" s="28" t="s">
        <v>114</v>
      </c>
      <c r="B35" s="16">
        <v>3500</v>
      </c>
      <c r="C35" s="17">
        <v>44156</v>
      </c>
      <c r="D35" s="17">
        <v>44169</v>
      </c>
      <c r="E35" s="17"/>
      <c r="F35" s="17"/>
      <c r="G35" s="1">
        <f t="shared" si="0"/>
        <v>13</v>
      </c>
      <c r="H35" s="16">
        <f t="shared" si="1"/>
        <v>45500</v>
      </c>
    </row>
    <row r="36" spans="1:8">
      <c r="A36" s="28" t="s">
        <v>115</v>
      </c>
      <c r="B36" s="16">
        <v>1962</v>
      </c>
      <c r="C36" s="17">
        <v>44197</v>
      </c>
      <c r="D36" s="17">
        <v>44174</v>
      </c>
      <c r="E36" s="17"/>
      <c r="F36" s="17"/>
      <c r="G36" s="1">
        <f t="shared" si="0"/>
        <v>-23</v>
      </c>
      <c r="H36" s="16">
        <f t="shared" si="1"/>
        <v>-45126</v>
      </c>
    </row>
    <row r="37" spans="1:8">
      <c r="A37" s="28" t="s">
        <v>116</v>
      </c>
      <c r="B37" s="16">
        <v>659.12</v>
      </c>
      <c r="C37" s="17">
        <v>44197</v>
      </c>
      <c r="D37" s="17">
        <v>44174</v>
      </c>
      <c r="E37" s="17"/>
      <c r="F37" s="17"/>
      <c r="G37" s="1">
        <f t="shared" si="0"/>
        <v>-23</v>
      </c>
      <c r="H37" s="16">
        <f t="shared" si="1"/>
        <v>-15159.76</v>
      </c>
    </row>
    <row r="38" spans="1:8">
      <c r="A38" s="28" t="s">
        <v>117</v>
      </c>
      <c r="B38" s="16">
        <v>3229.83</v>
      </c>
      <c r="C38" s="17">
        <v>44185</v>
      </c>
      <c r="D38" s="17">
        <v>44174</v>
      </c>
      <c r="E38" s="17"/>
      <c r="F38" s="17"/>
      <c r="G38" s="1">
        <f t="shared" si="0"/>
        <v>-11</v>
      </c>
      <c r="H38" s="16">
        <f t="shared" si="1"/>
        <v>-35528.129999999997</v>
      </c>
    </row>
    <row r="39" spans="1:8">
      <c r="A39" s="28" t="s">
        <v>118</v>
      </c>
      <c r="B39" s="16">
        <v>399</v>
      </c>
      <c r="C39" s="17">
        <v>44199</v>
      </c>
      <c r="D39" s="17">
        <v>44174</v>
      </c>
      <c r="E39" s="17"/>
      <c r="F39" s="17"/>
      <c r="G39" s="1">
        <f t="shared" si="0"/>
        <v>-25</v>
      </c>
      <c r="H39" s="16">
        <f t="shared" si="1"/>
        <v>-9975</v>
      </c>
    </row>
    <row r="40" spans="1:8">
      <c r="A40" s="28" t="s">
        <v>119</v>
      </c>
      <c r="B40" s="16">
        <v>721</v>
      </c>
      <c r="C40" s="17">
        <v>44199</v>
      </c>
      <c r="D40" s="17">
        <v>44174</v>
      </c>
      <c r="E40" s="17"/>
      <c r="F40" s="17"/>
      <c r="G40" s="1">
        <f t="shared" si="0"/>
        <v>-25</v>
      </c>
      <c r="H40" s="16">
        <f t="shared" si="1"/>
        <v>-18025</v>
      </c>
    </row>
    <row r="41" spans="1:8">
      <c r="A41" s="28" t="s">
        <v>120</v>
      </c>
      <c r="B41" s="16">
        <v>85</v>
      </c>
      <c r="C41" s="17">
        <v>44211</v>
      </c>
      <c r="D41" s="17">
        <v>44182</v>
      </c>
      <c r="E41" s="17"/>
      <c r="F41" s="17"/>
      <c r="G41" s="1">
        <f t="shared" si="0"/>
        <v>-29</v>
      </c>
      <c r="H41" s="16">
        <f t="shared" si="1"/>
        <v>-2465</v>
      </c>
    </row>
    <row r="42" spans="1:8">
      <c r="A42" s="28" t="s">
        <v>121</v>
      </c>
      <c r="B42" s="16">
        <v>100</v>
      </c>
      <c r="C42" s="17">
        <v>44211</v>
      </c>
      <c r="D42" s="17">
        <v>44182</v>
      </c>
      <c r="E42" s="17"/>
      <c r="F42" s="17"/>
      <c r="G42" s="1">
        <f t="shared" si="0"/>
        <v>-29</v>
      </c>
      <c r="H42" s="16">
        <f t="shared" si="1"/>
        <v>-2900</v>
      </c>
    </row>
    <row r="43" spans="1:8">
      <c r="A43" s="28" t="s">
        <v>122</v>
      </c>
      <c r="B43" s="16">
        <v>195</v>
      </c>
      <c r="C43" s="17">
        <v>44211</v>
      </c>
      <c r="D43" s="17">
        <v>44182</v>
      </c>
      <c r="E43" s="17"/>
      <c r="F43" s="17"/>
      <c r="G43" s="1">
        <f t="shared" si="0"/>
        <v>-29</v>
      </c>
      <c r="H43" s="16">
        <f t="shared" si="1"/>
        <v>-5655</v>
      </c>
    </row>
    <row r="44" spans="1:8">
      <c r="A44" s="28" t="s">
        <v>123</v>
      </c>
      <c r="B44" s="16">
        <v>106.04</v>
      </c>
      <c r="C44" s="17">
        <v>44212</v>
      </c>
      <c r="D44" s="17">
        <v>44182</v>
      </c>
      <c r="E44" s="17"/>
      <c r="F44" s="17"/>
      <c r="G44" s="1">
        <f t="shared" si="0"/>
        <v>-30</v>
      </c>
      <c r="H44" s="16">
        <f t="shared" si="1"/>
        <v>-3181.2000000000003</v>
      </c>
    </row>
    <row r="45" spans="1:8">
      <c r="A45" s="28" t="s">
        <v>124</v>
      </c>
      <c r="B45" s="16">
        <v>1750</v>
      </c>
      <c r="C45" s="17">
        <v>44216</v>
      </c>
      <c r="D45" s="17">
        <v>44187</v>
      </c>
      <c r="E45" s="17"/>
      <c r="F45" s="17"/>
      <c r="G45" s="1">
        <f t="shared" si="0"/>
        <v>-29</v>
      </c>
      <c r="H45" s="16">
        <f t="shared" si="1"/>
        <v>-50750</v>
      </c>
    </row>
    <row r="46" spans="1:8">
      <c r="A46" s="28" t="s">
        <v>125</v>
      </c>
      <c r="B46" s="16">
        <v>3438.93</v>
      </c>
      <c r="C46" s="17">
        <v>44217</v>
      </c>
      <c r="D46" s="17">
        <v>44187</v>
      </c>
      <c r="E46" s="17"/>
      <c r="F46" s="17"/>
      <c r="G46" s="1">
        <f t="shared" si="0"/>
        <v>-30</v>
      </c>
      <c r="H46" s="16">
        <f t="shared" si="1"/>
        <v>-103167.9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</sheetData>
  <sheetProtection password="CB35" sheet="1" objects="1" scenarios="1"/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2021-03-10T12:48:47Z</dcterms:modified>
</cp:coreProperties>
</file>